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Assumptions" sheetId="1" state="visible" r:id="rId1"/>
    <sheet name="Macro Model" sheetId="2" state="visible" r:id="rId2"/>
    <sheet name="Scenarios" sheetId="3" state="visible" r:id="rId3"/>
    <sheet name="Read Me" sheetId="4" state="visible" r:id="rId4"/>
    <sheet name="Conversion probes" sheetId="5" state="visible" r:id="rId5"/>
  </sheets>
  <definedNames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rlito"/>
      <sz val="11"/>
    </font>
    <font>
      <name val="Carlito"/>
      <b val="1"/>
      <color rgb="FFFFFFFF"/>
      <sz val="11"/>
    </font>
    <font>
      <name val="Carlito"/>
      <color rgb="FF0000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FF17365D"/>
      </patternFill>
    </fill>
  </fills>
  <borders count="2">
    <border/>
    <border/>
  </borders>
  <cellStyleXfs count="1">
    <xf numFmtId="0" fontId="0" fillId="0" borderId="1"/>
  </cellStyleXfs>
  <cellXfs count="22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2" borderId="0" pivotButton="0" quotePrefix="0" xfId="0"/>
    <xf numFmtId="0" fontId="1" fillId="2" borderId="1" pivotButton="0" quotePrefix="0" xfId="0"/>
    <xf numFmtId="0" fontId="1" fillId="2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2" borderId="1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164" fontId="0" fillId="0" borderId="0" applyAlignment="1" pivotButton="0" quotePrefix="0" xfId="0">
      <alignment wrapText="1"/>
    </xf>
    <xf numFmtId="164" fontId="0" fillId="0" borderId="1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0" fontId="2" fillId="0" borderId="1" applyAlignment="1" pivotButton="0" quotePrefix="0" xfId="0">
      <alignment wrapText="1"/>
    </xf>
    <xf numFmtId="164" fontId="2" fillId="0" borderId="1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164" fontId="0" fillId="0" borderId="0" applyAlignment="1" pivotButton="0" quotePrefix="0" xfId="0">
      <alignment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3" fontId="0" fillId="0" borderId="0" applyAlignment="1" pivotButton="0" quotePrefix="0" xfId="0">
      <alignment vertical="top" wrapText="1"/>
    </xf>
    <xf numFmtId="9" fontId="0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r>
              <a:t>Nominal GDP and Public Spending</a:t>
            </a:r>
          </a:p>
        </rich>
      </tx>
    </title>
    <plotArea>
      <lineChart>
        <grouping val="standard"/>
        <ser>
          <idx val="0"/>
          <order val="0"/>
          <tx>
            <v>Series 1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strLit>
              <ptCount val="1"/>
              <pt idx="0">
                <v>Item 1</v>
              </pt>
            </strLit>
          </cat>
          <val>
            <numLit>
              <formatCode>General</formatCode>
              <ptCount val="1"/>
              <pt idx="0">
                <v>0</v>
              </pt>
            </numLit>
          </val>
        </ser>
        <ser>
          <idx val="1"/>
          <order val="1"/>
          <tx>
            <v>Nominal GDP (€bn)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strRef>
              <f>'Macro Model'!$A$2:$A$15</f>
              <strCache>
                <ptCount val="1"/>
                <pt idx="0">
                  <v>Item 1</v>
                </pt>
              </strCache>
            </strRef>
          </cat>
          <val>
            <numRef>
              <f>'Macro Model'!$H$2:$H$15</f>
              <numCache>
                <formatCode>General</formatCode>
                <ptCount val="0"/>
              </numCache>
            </numRef>
          </val>
        </ser>
        <ser>
          <idx val="2"/>
          <order val="2"/>
          <tx>
            <v>Public spending (€bn)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strRef>
              <f>'Macro Model'!$A$2:$A$15</f>
              <strCache>
                <ptCount val="1"/>
                <pt idx="0">
                  <v>Item 1</v>
                </pt>
              </strCache>
            </strRef>
          </cat>
          <val>
            <numRef>
              <f>'Macro Model'!$J$2:$J$15</f>
              <numCache>
                <formatCode>General</formatCode>
                <ptCount val="0"/>
              </numCache>
            </numRef>
          </val>
        </ser>
        <axId val="48650112"/>
        <axId val="48672768"/>
      </lineChart>
      <catAx>
        <axId val="48650112"/>
        <scaling>
          <orientation val="minMax"/>
        </scaling>
        <delete val="0"/>
        <axPos val="b"/>
        <majorGridlines>
          <spPr>
            <a:ln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legend>
      <legendPos val="b"/>
      <overlay val="0"/>
    </legend>
    <plotVisOnly val="1"/>
    <dispBlanksAs val="gap"/>
  </chart>
  <spPr>
    <a:ln w="9525">
      <a:solidFill>
        <a:srgbClr val="D9D9D9"/>
      </a:solidFill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r>
              <a:t>Pact Spread</a:t>
            </a:r>
          </a:p>
        </rich>
      </tx>
    </title>
    <plotArea>
      <lineChart>
        <grouping val="standard"/>
        <ser>
          <idx val="0"/>
          <order val="0"/>
          <tx>
            <v>Series 1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strLit>
              <ptCount val="1"/>
              <pt idx="0">
                <v>Item 1</v>
              </pt>
            </strLit>
          </cat>
          <val>
            <numLit>
              <formatCode>General</formatCode>
              <ptCount val="1"/>
              <pt idx="0">
                <v>0</v>
              </pt>
            </numLit>
          </val>
        </ser>
        <ser>
          <idx val="1"/>
          <order val="1"/>
          <tx>
            <v>Spread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strRef>
              <f>'Macro Model'!$A$2:$A$15</f>
              <strCache>
                <ptCount val="1"/>
                <pt idx="0">
                  <v>Item 1</v>
                </pt>
              </strCache>
            </strRef>
          </cat>
          <val>
            <numRef>
              <f>'Macro Model'!$K$2:$K$15</f>
              <numCache>
                <formatCode>General</formatCode>
                <ptCount val="0"/>
              </numCache>
            </numRef>
          </val>
        </ser>
        <axId val="48650112"/>
        <axId val="48672768"/>
      </lineChart>
      <catAx>
        <axId val="48650112"/>
        <scaling>
          <orientation val="minMax"/>
        </scaling>
        <delete val="0"/>
        <axPos val="b"/>
        <majorGridlines>
          <spPr>
            <a:ln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legend>
      <legendPos val="b"/>
      <overlay val="0"/>
    </legend>
    <plotVisOnly val="1"/>
    <dispBlanksAs val="gap"/>
  </chart>
  <spPr>
    <a:ln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13</col>
      <colOff>0</colOff>
      <row>1</row>
      <rowOff>0</rowOff>
    </from>
    <to>
      <col>22</col>
      <colOff>0</colOff>
      <row>18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  <twoCellAnchor>
    <from>
      <col>13</col>
      <colOff>0</colOff>
      <row>19</row>
      <rowOff>0</rowOff>
    </from>
    <to>
      <col>22</col>
      <colOff>0</colOff>
      <row>35</row>
      <rowOff>0</rowOff>
    </to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two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40"/>
  <sheetViews>
    <sheetView workbookViewId="0">
      <selection activeCell="A1" sqref="A1"/>
    </sheetView>
  </sheetViews>
  <sheetFormatPr baseColWidth="8" defaultRowHeight="15"/>
  <cols>
    <col width="30.6299991607666" customWidth="1" min="1" max="1"/>
    <col width="15.88000011444092" customWidth="1" min="2" max="2"/>
  </cols>
  <sheetData>
    <row r="1">
      <c r="A1" s="8" t="inlineStr">
        <is>
          <t>Pacte du Bilan Français — Macro Model</t>
        </is>
      </c>
      <c r="B1" s="1" t="n"/>
      <c r="C1" s="1" t="n"/>
      <c r="D1" s="1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>
      <c r="A2" s="7" t="n"/>
      <c r="B2" s="7" t="n"/>
      <c r="C2" s="7" t="n"/>
      <c r="D2" s="7" t="n"/>
      <c r="E2" s="7" t="n"/>
      <c r="F2" s="7" t="n"/>
      <c r="G2" s="7" t="n"/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  <c r="W2" s="7" t="n"/>
      <c r="X2" s="7" t="n"/>
      <c r="Y2" s="7" t="n"/>
      <c r="Z2" s="7" t="n"/>
    </row>
    <row r="3">
      <c r="A3" s="7" t="inlineStr">
        <is>
          <t>Assumption</t>
        </is>
      </c>
      <c r="B3" s="7" t="inlineStr">
        <is>
          <t>Central</t>
        </is>
      </c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7" t="n"/>
      <c r="P3" s="7" t="n"/>
      <c r="Q3" s="7" t="n"/>
      <c r="R3" s="7" t="n"/>
      <c r="S3" s="7" t="n"/>
      <c r="T3" s="7" t="n"/>
      <c r="U3" s="7" t="n"/>
      <c r="V3" s="7" t="n"/>
      <c r="W3" s="7" t="n"/>
      <c r="X3" s="7" t="n"/>
      <c r="Y3" s="7" t="n"/>
      <c r="Z3" s="7" t="n"/>
    </row>
    <row r="4">
      <c r="A4" s="7" t="inlineStr">
        <is>
          <t>Starting nominal GDP 2026 (€bn)</t>
        </is>
      </c>
      <c r="B4" s="12" t="n">
        <v>3050</v>
      </c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7" t="n"/>
    </row>
    <row r="5">
      <c r="A5" s="7" t="inlineStr">
        <is>
          <t>Underlying real growth</t>
        </is>
      </c>
      <c r="B5" s="16" t="n">
        <v>0.01</v>
      </c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</row>
    <row r="6">
      <c r="A6" s="7" t="inlineStr">
        <is>
          <t>GDP deflator</t>
        </is>
      </c>
      <c r="B6" s="16" t="n">
        <v>0.025</v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</row>
    <row r="7">
      <c r="A7" s="7" t="inlineStr">
        <is>
          <t>Public spending nominal growth</t>
        </is>
      </c>
      <c r="B7" s="16" t="n">
        <v>0.02</v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</row>
    <row r="8">
      <c r="A8" s="7" t="inlineStr">
        <is>
          <t>Credit-to-real-GDP impulse per €1 credit</t>
        </is>
      </c>
      <c r="B8" s="16" t="n">
        <v>0.35</v>
      </c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</row>
    <row r="9">
      <c r="A9" s="7" t="inlineStr">
        <is>
          <t>Domestic additional-spend share (untested input, not an estimate)</t>
        </is>
      </c>
      <c r="B9" s="16" t="n">
        <v>0.65</v>
      </c>
      <c r="C9" s="7" t="inlineStr">
        <is>
          <t>v0.1 still carries 0.65 so existing formulas run. It is not a central estimate. See Conversion probes.</t>
        </is>
      </c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</row>
    <row r="10">
      <c r="A10" s="7" t="inlineStr">
        <is>
          <t>Starting public debt / GDP</t>
        </is>
      </c>
      <c r="B10" s="16" t="n">
        <v>1.156</v>
      </c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</row>
    <row r="11">
      <c r="A11" s="7" t="inlineStr">
        <is>
          <t>Starting public spending / GDP</t>
        </is>
      </c>
      <c r="B11" s="7" t="n">
        <v>0.572</v>
      </c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</row>
    <row r="13">
      <c r="A13" s="7" t="inlineStr">
        <is>
          <t>Year</t>
        </is>
      </c>
      <c r="B13" s="7" t="inlineStr">
        <is>
          <t>Net Pact credit (€bn)</t>
        </is>
      </c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</row>
    <row r="14">
      <c r="A14" s="7" t="n">
        <v>2027</v>
      </c>
      <c r="B14" s="12" t="n">
        <v>25</v>
      </c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</row>
    <row r="15">
      <c r="A15" s="7" t="n">
        <v>2028</v>
      </c>
      <c r="B15" s="12" t="n">
        <v>45</v>
      </c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</row>
    <row r="16">
      <c r="A16" s="7" t="n">
        <v>2029</v>
      </c>
      <c r="B16" s="12" t="n">
        <v>65</v>
      </c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</row>
    <row r="17">
      <c r="A17" s="7" t="n">
        <v>2030</v>
      </c>
      <c r="B17" s="12" t="n">
        <v>80</v>
      </c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</row>
    <row r="18">
      <c r="A18" s="7" t="n">
        <v>2031</v>
      </c>
      <c r="B18" s="12" t="n">
        <v>90</v>
      </c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</row>
    <row r="19">
      <c r="A19" s="7" t="n">
        <v>2032</v>
      </c>
      <c r="B19" s="12" t="n">
        <v>90</v>
      </c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</row>
    <row r="20">
      <c r="A20" s="7" t="n">
        <v>2033</v>
      </c>
      <c r="B20" s="12" t="n">
        <v>80</v>
      </c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  <c r="Z20" s="7" t="n"/>
    </row>
    <row r="21">
      <c r="A21" s="7" t="n">
        <v>2034</v>
      </c>
      <c r="B21" s="12" t="n">
        <v>70</v>
      </c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</row>
    <row r="22">
      <c r="A22" s="7" t="n">
        <v>2035</v>
      </c>
      <c r="B22" s="12" t="n">
        <v>55</v>
      </c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</row>
    <row r="23">
      <c r="A23" s="7" t="n">
        <v>2036</v>
      </c>
      <c r="B23" s="12" t="n">
        <v>40</v>
      </c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</row>
    <row r="24">
      <c r="A24" s="7" t="n">
        <v>2037</v>
      </c>
      <c r="B24" s="12" t="n">
        <v>30</v>
      </c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</row>
    <row r="25">
      <c r="A25" s="7" t="n">
        <v>2038</v>
      </c>
      <c r="B25" s="12" t="n">
        <v>20</v>
      </c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7" t="n"/>
      <c r="Y25" s="7" t="n"/>
      <c r="Z25" s="7" t="n"/>
    </row>
    <row r="26">
      <c r="A26" s="7" t="n">
        <v>2039</v>
      </c>
      <c r="B26" s="12" t="n">
        <v>10</v>
      </c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</row>
    <row r="27">
      <c r="A27" s="7" t="n">
        <v>2040</v>
      </c>
      <c r="B27" s="12" t="n">
        <v>0</v>
      </c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  <c r="W28" s="7" t="n"/>
      <c r="X28" s="7" t="n"/>
      <c r="Y28" s="7" t="n"/>
      <c r="Z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  <c r="Y30" s="7" t="n"/>
      <c r="Z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  <c r="Z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  <c r="W32" s="7" t="n"/>
      <c r="X32" s="7" t="n"/>
      <c r="Y32" s="7" t="n"/>
      <c r="Z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U37" s="7" t="n"/>
      <c r="V37" s="7" t="n"/>
      <c r="W37" s="7" t="n"/>
      <c r="X37" s="7" t="n"/>
      <c r="Y37" s="7" t="n"/>
      <c r="Z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  <c r="W39" s="7" t="n"/>
      <c r="X39" s="7" t="n"/>
      <c r="Y39" s="7" t="n"/>
      <c r="Z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7" t="n"/>
      <c r="V40" s="7" t="n"/>
      <c r="W40" s="7" t="n"/>
      <c r="X40" s="7" t="n"/>
      <c r="Y40" s="7" t="n"/>
      <c r="Z40" s="7" t="n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40"/>
  <sheetViews>
    <sheetView workbookViewId="0">
      <selection activeCell="A1" sqref="A1"/>
    </sheetView>
  </sheetViews>
  <sheetFormatPr baseColWidth="8" defaultRowHeight="15"/>
  <cols>
    <col width="4.25" customWidth="1" min="1" max="1"/>
    <col width="12.5" customWidth="1" min="2" max="2"/>
    <col width="23" customWidth="1" min="3" max="3"/>
    <col width="13" customWidth="1" min="4" max="4"/>
    <col width="18.1299991607666" customWidth="1" min="5" max="5"/>
    <col width="10.38000011444092" customWidth="1" min="6" max="6"/>
    <col width="16.6299991607666" customWidth="1" min="7" max="7"/>
    <col width="15.25" customWidth="1" min="8" max="8"/>
    <col width="16.1299991607666" customWidth="1" min="9" max="9"/>
    <col width="16.8799991607666" customWidth="1" min="10" max="10"/>
    <col width="10.25" customWidth="1" min="11" max="11"/>
    <col width="17.5" customWidth="1" min="12" max="12"/>
  </cols>
  <sheetData>
    <row r="1">
      <c r="A1" s="6" t="inlineStr">
        <is>
          <t>Year</t>
        </is>
      </c>
      <c r="B1" s="6" t="inlineStr">
        <is>
          <t>Net credit (€bn)</t>
        </is>
      </c>
      <c r="C1" s="6" t="inlineStr">
        <is>
          <t>Credit impulse real GDP (€bn)</t>
        </is>
      </c>
      <c r="D1" s="6" t="inlineStr">
        <is>
          <t>Pact real growth</t>
        </is>
      </c>
      <c r="E1" s="6" t="inlineStr">
        <is>
          <t>Underlying real growth</t>
        </is>
      </c>
      <c r="F1" s="6" t="inlineStr">
        <is>
          <t>GDP deflator</t>
        </is>
      </c>
      <c r="G1" s="6" t="inlineStr">
        <is>
          <t>Nominal GDP growth</t>
        </is>
      </c>
      <c r="H1" s="6" t="inlineStr">
        <is>
          <t>Nominal GDP (€bn)</t>
        </is>
      </c>
      <c r="I1" s="6" t="inlineStr">
        <is>
          <t>Public spend growth</t>
        </is>
      </c>
      <c r="J1" s="6" t="inlineStr">
        <is>
          <t>Public spending (€bn)</t>
        </is>
      </c>
      <c r="K1" s="6" t="inlineStr">
        <is>
          <t>Pact Spread</t>
        </is>
      </c>
      <c r="L1" s="6" t="inlineStr">
        <is>
          <t>Illustrative debt/GDP*</t>
        </is>
      </c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>
      <c r="A2" s="12" t="n">
        <v>2027</v>
      </c>
      <c r="B2" s="12" t="n">
        <v>25</v>
      </c>
      <c r="C2" s="7">
        <f>B2*Assumptions!$B$9*Assumptions!$B$8</f>
        <v/>
      </c>
      <c r="D2" s="17">
        <f>C2/Assumptions!$B$4</f>
        <v/>
      </c>
      <c r="E2" s="17">
        <f>Assumptions!$B$5</f>
        <v/>
      </c>
      <c r="F2" s="17">
        <f>Assumptions!$B$6</f>
        <v/>
      </c>
      <c r="G2" s="17">
        <f>D2+E2+F2</f>
        <v/>
      </c>
      <c r="H2" s="7">
        <f>Assumptions!$B$4*(1+G2)</f>
        <v/>
      </c>
      <c r="I2" s="17">
        <f>Assumptions!$B$7</f>
        <v/>
      </c>
      <c r="J2" s="7">
        <f>Assumptions!$B$4*Assumptions!$B$11*(1+I2)</f>
        <v/>
      </c>
      <c r="K2" s="17">
        <f>G2-I2</f>
        <v/>
      </c>
      <c r="L2" s="17">
        <f>Assumptions!$B$4*Assumptions!$B$10/H2</f>
        <v/>
      </c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  <c r="W2" s="7" t="n"/>
      <c r="X2" s="7" t="n"/>
      <c r="Y2" s="7" t="n"/>
      <c r="Z2" s="7" t="n"/>
    </row>
    <row r="3">
      <c r="A3" s="12" t="n">
        <v>2028</v>
      </c>
      <c r="B3" s="12" t="n">
        <v>45</v>
      </c>
      <c r="C3" s="7">
        <f>B3*Assumptions!$B$9*Assumptions!$B$8</f>
        <v/>
      </c>
      <c r="D3" s="17">
        <f>C3/H2</f>
        <v/>
      </c>
      <c r="E3" s="17">
        <f>Assumptions!$B$5</f>
        <v/>
      </c>
      <c r="F3" s="17">
        <f>Assumptions!$B$6</f>
        <v/>
      </c>
      <c r="G3" s="17">
        <f>D3+E3+F3</f>
        <v/>
      </c>
      <c r="H3" s="7">
        <f>H2*(1+G3)</f>
        <v/>
      </c>
      <c r="I3" s="17">
        <f>Assumptions!$B$7</f>
        <v/>
      </c>
      <c r="J3" s="7">
        <f>J2*(1+I3)</f>
        <v/>
      </c>
      <c r="K3" s="17">
        <f>G3-I3</f>
        <v/>
      </c>
      <c r="L3" s="17">
        <f>Assumptions!$B$4*Assumptions!$B$10/H3</f>
        <v/>
      </c>
      <c r="M3" s="7" t="n"/>
      <c r="N3" s="7" t="n"/>
      <c r="O3" s="7" t="n"/>
      <c r="P3" s="7" t="n"/>
      <c r="Q3" s="7" t="n"/>
      <c r="R3" s="7" t="n"/>
      <c r="S3" s="7" t="n"/>
      <c r="T3" s="7" t="n"/>
      <c r="U3" s="7" t="n"/>
      <c r="V3" s="7" t="n"/>
      <c r="W3" s="7" t="n"/>
      <c r="X3" s="7" t="n"/>
      <c r="Y3" s="7" t="n"/>
      <c r="Z3" s="7" t="n"/>
    </row>
    <row r="4">
      <c r="A4" s="12" t="n">
        <v>2029</v>
      </c>
      <c r="B4" s="12" t="n">
        <v>65</v>
      </c>
      <c r="C4" s="7">
        <f>B4*Assumptions!$B$9*Assumptions!$B$8</f>
        <v/>
      </c>
      <c r="D4" s="17">
        <f>C4/H3</f>
        <v/>
      </c>
      <c r="E4" s="17">
        <f>Assumptions!$B$5</f>
        <v/>
      </c>
      <c r="F4" s="17">
        <f>Assumptions!$B$6</f>
        <v/>
      </c>
      <c r="G4" s="17">
        <f>D4+E4+F4</f>
        <v/>
      </c>
      <c r="H4" s="7">
        <f>H3*(1+G4)</f>
        <v/>
      </c>
      <c r="I4" s="17">
        <f>Assumptions!$B$7</f>
        <v/>
      </c>
      <c r="J4" s="7">
        <f>J3*(1+I4)</f>
        <v/>
      </c>
      <c r="K4" s="17">
        <f>G4-I4</f>
        <v/>
      </c>
      <c r="L4" s="17">
        <f>Assumptions!$B$4*Assumptions!$B$10/H4</f>
        <v/>
      </c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7" t="n"/>
    </row>
    <row r="5">
      <c r="A5" s="12" t="n">
        <v>2030</v>
      </c>
      <c r="B5" s="12" t="n">
        <v>80</v>
      </c>
      <c r="C5" s="7">
        <f>B5*Assumptions!$B$9*Assumptions!$B$8</f>
        <v/>
      </c>
      <c r="D5" s="17">
        <f>C5/H4</f>
        <v/>
      </c>
      <c r="E5" s="17">
        <f>Assumptions!$B$5</f>
        <v/>
      </c>
      <c r="F5" s="17">
        <f>Assumptions!$B$6</f>
        <v/>
      </c>
      <c r="G5" s="17">
        <f>D5+E5+F5</f>
        <v/>
      </c>
      <c r="H5" s="7">
        <f>H4*(1+G5)</f>
        <v/>
      </c>
      <c r="I5" s="17">
        <f>Assumptions!$B$7</f>
        <v/>
      </c>
      <c r="J5" s="7">
        <f>J4*(1+I5)</f>
        <v/>
      </c>
      <c r="K5" s="17">
        <f>G5-I5</f>
        <v/>
      </c>
      <c r="L5" s="17">
        <f>Assumptions!$B$4*Assumptions!$B$10/H5</f>
        <v/>
      </c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</row>
    <row r="6">
      <c r="A6" s="12" t="n">
        <v>2031</v>
      </c>
      <c r="B6" s="12" t="n">
        <v>90</v>
      </c>
      <c r="C6" s="7">
        <f>B6*Assumptions!$B$9*Assumptions!$B$8</f>
        <v/>
      </c>
      <c r="D6" s="17">
        <f>C6/H5</f>
        <v/>
      </c>
      <c r="E6" s="17">
        <f>Assumptions!$B$5</f>
        <v/>
      </c>
      <c r="F6" s="17">
        <f>Assumptions!$B$6</f>
        <v/>
      </c>
      <c r="G6" s="17">
        <f>D6+E6+F6</f>
        <v/>
      </c>
      <c r="H6" s="7">
        <f>H5*(1+G6)</f>
        <v/>
      </c>
      <c r="I6" s="17">
        <f>Assumptions!$B$7</f>
        <v/>
      </c>
      <c r="J6" s="7">
        <f>J5*(1+I6)</f>
        <v/>
      </c>
      <c r="K6" s="17">
        <f>G6-I6</f>
        <v/>
      </c>
      <c r="L6" s="17">
        <f>Assumptions!$B$4*Assumptions!$B$10/H6</f>
        <v/>
      </c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</row>
    <row r="7">
      <c r="A7" s="12" t="n">
        <v>2032</v>
      </c>
      <c r="B7" s="12" t="n">
        <v>90</v>
      </c>
      <c r="C7" s="7">
        <f>B7*Assumptions!$B$9*Assumptions!$B$8</f>
        <v/>
      </c>
      <c r="D7" s="17">
        <f>C7/H6</f>
        <v/>
      </c>
      <c r="E7" s="17">
        <f>Assumptions!$B$5</f>
        <v/>
      </c>
      <c r="F7" s="17">
        <f>Assumptions!$B$6</f>
        <v/>
      </c>
      <c r="G7" s="17">
        <f>D7+E7+F7</f>
        <v/>
      </c>
      <c r="H7" s="7">
        <f>H6*(1+G7)</f>
        <v/>
      </c>
      <c r="I7" s="17">
        <f>Assumptions!$B$7</f>
        <v/>
      </c>
      <c r="J7" s="7">
        <f>J6*(1+I7)</f>
        <v/>
      </c>
      <c r="K7" s="17">
        <f>G7-I7</f>
        <v/>
      </c>
      <c r="L7" s="17">
        <f>Assumptions!$B$4*Assumptions!$B$10/H7</f>
        <v/>
      </c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</row>
    <row r="8">
      <c r="A8" s="12" t="n">
        <v>2033</v>
      </c>
      <c r="B8" s="12" t="n">
        <v>80</v>
      </c>
      <c r="C8" s="7">
        <f>B8*Assumptions!$B$9*Assumptions!$B$8</f>
        <v/>
      </c>
      <c r="D8" s="17">
        <f>C8/H7</f>
        <v/>
      </c>
      <c r="E8" s="17">
        <f>Assumptions!$B$5</f>
        <v/>
      </c>
      <c r="F8" s="17">
        <f>Assumptions!$B$6</f>
        <v/>
      </c>
      <c r="G8" s="17">
        <f>D8+E8+F8</f>
        <v/>
      </c>
      <c r="H8" s="7">
        <f>H7*(1+G8)</f>
        <v/>
      </c>
      <c r="I8" s="17">
        <f>Assumptions!$B$7</f>
        <v/>
      </c>
      <c r="J8" s="7">
        <f>J7*(1+I8)</f>
        <v/>
      </c>
      <c r="K8" s="17">
        <f>G8-I8</f>
        <v/>
      </c>
      <c r="L8" s="17">
        <f>Assumptions!$B$4*Assumptions!$B$10/H8</f>
        <v/>
      </c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</row>
    <row r="9">
      <c r="A9" s="12" t="n">
        <v>2034</v>
      </c>
      <c r="B9" s="12" t="n">
        <v>70</v>
      </c>
      <c r="C9" s="7">
        <f>B9*Assumptions!$B$9*Assumptions!$B$8</f>
        <v/>
      </c>
      <c r="D9" s="17">
        <f>C9/H8</f>
        <v/>
      </c>
      <c r="E9" s="17">
        <f>Assumptions!$B$5</f>
        <v/>
      </c>
      <c r="F9" s="17">
        <f>Assumptions!$B$6</f>
        <v/>
      </c>
      <c r="G9" s="17">
        <f>D9+E9+F9</f>
        <v/>
      </c>
      <c r="H9" s="7">
        <f>H8*(1+G9)</f>
        <v/>
      </c>
      <c r="I9" s="17">
        <f>Assumptions!$B$7</f>
        <v/>
      </c>
      <c r="J9" s="7">
        <f>J8*(1+I9)</f>
        <v/>
      </c>
      <c r="K9" s="17">
        <f>G9-I9</f>
        <v/>
      </c>
      <c r="L9" s="17">
        <f>Assumptions!$B$4*Assumptions!$B$10/H9</f>
        <v/>
      </c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</row>
    <row r="10">
      <c r="A10" s="12" t="n">
        <v>2035</v>
      </c>
      <c r="B10" s="12" t="n">
        <v>55</v>
      </c>
      <c r="C10" s="7">
        <f>B10*Assumptions!$B$9*Assumptions!$B$8</f>
        <v/>
      </c>
      <c r="D10" s="17">
        <f>C10/H9</f>
        <v/>
      </c>
      <c r="E10" s="17">
        <f>Assumptions!$B$5</f>
        <v/>
      </c>
      <c r="F10" s="17">
        <f>Assumptions!$B$6</f>
        <v/>
      </c>
      <c r="G10" s="17">
        <f>D10+E10+F10</f>
        <v/>
      </c>
      <c r="H10" s="7">
        <f>H9*(1+G10)</f>
        <v/>
      </c>
      <c r="I10" s="17">
        <f>Assumptions!$B$7</f>
        <v/>
      </c>
      <c r="J10" s="7">
        <f>J9*(1+I10)</f>
        <v/>
      </c>
      <c r="K10" s="17">
        <f>G10-I10</f>
        <v/>
      </c>
      <c r="L10" s="17">
        <f>Assumptions!$B$4*Assumptions!$B$10/H10</f>
        <v/>
      </c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</row>
    <row r="11">
      <c r="A11" s="12" t="n">
        <v>2036</v>
      </c>
      <c r="B11" s="12" t="n">
        <v>40</v>
      </c>
      <c r="C11" s="7">
        <f>B11*Assumptions!$B$9*Assumptions!$B$8</f>
        <v/>
      </c>
      <c r="D11" s="17">
        <f>C11/H10</f>
        <v/>
      </c>
      <c r="E11" s="17">
        <f>Assumptions!$B$5</f>
        <v/>
      </c>
      <c r="F11" s="17">
        <f>Assumptions!$B$6</f>
        <v/>
      </c>
      <c r="G11" s="17">
        <f>D11+E11+F11</f>
        <v/>
      </c>
      <c r="H11" s="7">
        <f>H10*(1+G11)</f>
        <v/>
      </c>
      <c r="I11" s="17">
        <f>Assumptions!$B$7</f>
        <v/>
      </c>
      <c r="J11" s="7">
        <f>J10*(1+I11)</f>
        <v/>
      </c>
      <c r="K11" s="17">
        <f>G11-I11</f>
        <v/>
      </c>
      <c r="L11" s="17">
        <f>Assumptions!$B$4*Assumptions!$B$10/H11</f>
        <v/>
      </c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</row>
    <row r="12">
      <c r="A12" s="12" t="n">
        <v>2037</v>
      </c>
      <c r="B12" s="12" t="n">
        <v>30</v>
      </c>
      <c r="C12" s="7">
        <f>B12*Assumptions!$B$9*Assumptions!$B$8</f>
        <v/>
      </c>
      <c r="D12" s="17">
        <f>C12/H11</f>
        <v/>
      </c>
      <c r="E12" s="17">
        <f>Assumptions!$B$5</f>
        <v/>
      </c>
      <c r="F12" s="17">
        <f>Assumptions!$B$6</f>
        <v/>
      </c>
      <c r="G12" s="17">
        <f>D12+E12+F12</f>
        <v/>
      </c>
      <c r="H12" s="7">
        <f>H11*(1+G12)</f>
        <v/>
      </c>
      <c r="I12" s="17">
        <f>Assumptions!$B$7</f>
        <v/>
      </c>
      <c r="J12" s="7">
        <f>J11*(1+I12)</f>
        <v/>
      </c>
      <c r="K12" s="17">
        <f>G12-I12</f>
        <v/>
      </c>
      <c r="L12" s="17">
        <f>Assumptions!$B$4*Assumptions!$B$10/H12</f>
        <v/>
      </c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</row>
    <row r="13">
      <c r="A13" s="12" t="n">
        <v>2038</v>
      </c>
      <c r="B13" s="12" t="n">
        <v>20</v>
      </c>
      <c r="C13" s="7">
        <f>B13*Assumptions!$B$9*Assumptions!$B$8</f>
        <v/>
      </c>
      <c r="D13" s="17">
        <f>C13/H12</f>
        <v/>
      </c>
      <c r="E13" s="17">
        <f>Assumptions!$B$5</f>
        <v/>
      </c>
      <c r="F13" s="17">
        <f>Assumptions!$B$6</f>
        <v/>
      </c>
      <c r="G13" s="17">
        <f>D13+E13+F13</f>
        <v/>
      </c>
      <c r="H13" s="7">
        <f>H12*(1+G13)</f>
        <v/>
      </c>
      <c r="I13" s="17">
        <f>Assumptions!$B$7</f>
        <v/>
      </c>
      <c r="J13" s="7">
        <f>J12*(1+I13)</f>
        <v/>
      </c>
      <c r="K13" s="17">
        <f>G13-I13</f>
        <v/>
      </c>
      <c r="L13" s="17">
        <f>Assumptions!$B$4*Assumptions!$B$10/H13</f>
        <v/>
      </c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</row>
    <row r="14">
      <c r="A14" s="12" t="n">
        <v>2039</v>
      </c>
      <c r="B14" s="12" t="n">
        <v>10</v>
      </c>
      <c r="C14" s="7">
        <f>B14*Assumptions!$B$9*Assumptions!$B$8</f>
        <v/>
      </c>
      <c r="D14" s="17">
        <f>C14/H13</f>
        <v/>
      </c>
      <c r="E14" s="17">
        <f>Assumptions!$B$5</f>
        <v/>
      </c>
      <c r="F14" s="17">
        <f>Assumptions!$B$6</f>
        <v/>
      </c>
      <c r="G14" s="17">
        <f>D14+E14+F14</f>
        <v/>
      </c>
      <c r="H14" s="7">
        <f>H13*(1+G14)</f>
        <v/>
      </c>
      <c r="I14" s="17">
        <f>Assumptions!$B$7</f>
        <v/>
      </c>
      <c r="J14" s="7">
        <f>J13*(1+I14)</f>
        <v/>
      </c>
      <c r="K14" s="17">
        <f>G14-I14</f>
        <v/>
      </c>
      <c r="L14" s="17">
        <f>Assumptions!$B$4*Assumptions!$B$10/H14</f>
        <v/>
      </c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</row>
    <row r="15">
      <c r="A15" s="12" t="n">
        <v>2040</v>
      </c>
      <c r="B15" s="12" t="n">
        <v>0</v>
      </c>
      <c r="C15" s="7">
        <f>B15*Assumptions!$B$9*Assumptions!$B$8</f>
        <v/>
      </c>
      <c r="D15" s="17">
        <f>C15/H14</f>
        <v/>
      </c>
      <c r="E15" s="17">
        <f>Assumptions!$B$5</f>
        <v/>
      </c>
      <c r="F15" s="17">
        <f>Assumptions!$B$6</f>
        <v/>
      </c>
      <c r="G15" s="17">
        <f>D15+E15+F15</f>
        <v/>
      </c>
      <c r="H15" s="7">
        <f>H14*(1+G15)</f>
        <v/>
      </c>
      <c r="I15" s="17">
        <f>Assumptions!$B$7</f>
        <v/>
      </c>
      <c r="J15" s="7">
        <f>J14*(1+I15)</f>
        <v/>
      </c>
      <c r="K15" s="17">
        <f>G15-I15</f>
        <v/>
      </c>
      <c r="L15" s="17">
        <f>Assumptions!$B$4*Assumptions!$B$10/H15</f>
        <v/>
      </c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  <c r="Z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7" t="n"/>
      <c r="Y25" s="7" t="n"/>
      <c r="Z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  <c r="W28" s="7" t="n"/>
      <c r="X28" s="7" t="n"/>
      <c r="Y28" s="7" t="n"/>
      <c r="Z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  <c r="Y30" s="7" t="n"/>
      <c r="Z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  <c r="Z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  <c r="W32" s="7" t="n"/>
      <c r="X32" s="7" t="n"/>
      <c r="Y32" s="7" t="n"/>
      <c r="Z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U37" s="7" t="n"/>
      <c r="V37" s="7" t="n"/>
      <c r="W37" s="7" t="n"/>
      <c r="X37" s="7" t="n"/>
      <c r="Y37" s="7" t="n"/>
      <c r="Z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  <c r="W39" s="7" t="n"/>
      <c r="X39" s="7" t="n"/>
      <c r="Y39" s="7" t="n"/>
      <c r="Z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7" t="n"/>
      <c r="V40" s="7" t="n"/>
      <c r="W40" s="7" t="n"/>
      <c r="X40" s="7" t="n"/>
      <c r="Y40" s="7" t="n"/>
      <c r="Z40" s="7" t="n"/>
    </row>
  </sheetData>
  <pageMargins left="0.7" right="0.7" top="0.75" bottom="0.75" header="0.3" footer="0.3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40"/>
  <sheetViews>
    <sheetView workbookViewId="0">
      <selection activeCell="A1" sqref="A1"/>
    </sheetView>
  </sheetViews>
  <sheetFormatPr baseColWidth="8" defaultRowHeight="15"/>
  <cols>
    <col width="7.130000114440918" customWidth="1" min="1" max="1"/>
    <col width="12.25" customWidth="1" min="2" max="2"/>
    <col width="6.75" customWidth="1" min="3" max="3"/>
    <col width="16.1299991607666" customWidth="1" min="4" max="4"/>
    <col width="11.63000011444092" customWidth="1" min="5" max="5"/>
  </cols>
  <sheetData>
    <row r="1">
      <c r="A1" s="6" t="inlineStr">
        <is>
          <t>Scenario</t>
        </is>
      </c>
      <c r="B1" s="6" t="inlineStr">
        <is>
          <t>Underlying real</t>
        </is>
      </c>
      <c r="C1" s="6" t="inlineStr">
        <is>
          <t>Deflator</t>
        </is>
      </c>
      <c r="D1" s="6" t="inlineStr">
        <is>
          <t>Public spend growth</t>
        </is>
      </c>
      <c r="E1" s="6" t="inlineStr">
        <is>
          <t>Credit impulse</t>
        </is>
      </c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>
      <c r="A2" s="7" t="inlineStr">
        <is>
          <t>Low</t>
        </is>
      </c>
      <c r="B2" s="17" t="n">
        <v>0.005</v>
      </c>
      <c r="C2" s="17" t="n">
        <v>0.015</v>
      </c>
      <c r="D2" s="17" t="n">
        <v>0.025</v>
      </c>
      <c r="E2" s="17" t="n">
        <v>0.2</v>
      </c>
      <c r="F2" s="7" t="n"/>
      <c r="G2" s="7" t="n"/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  <c r="W2" s="7" t="n"/>
      <c r="X2" s="7" t="n"/>
      <c r="Y2" s="7" t="n"/>
      <c r="Z2" s="7" t="n"/>
    </row>
    <row r="3">
      <c r="A3" s="7" t="inlineStr">
        <is>
          <t>Central</t>
        </is>
      </c>
      <c r="B3" s="17" t="n">
        <v>0.01</v>
      </c>
      <c r="C3" s="17" t="n">
        <v>0.025</v>
      </c>
      <c r="D3" s="17" t="n">
        <v>0.02</v>
      </c>
      <c r="E3" s="17" t="n">
        <v>0.35</v>
      </c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7" t="n"/>
      <c r="P3" s="7" t="n"/>
      <c r="Q3" s="7" t="n"/>
      <c r="R3" s="7" t="n"/>
      <c r="S3" s="7" t="n"/>
      <c r="T3" s="7" t="n"/>
      <c r="U3" s="7" t="n"/>
      <c r="V3" s="7" t="n"/>
      <c r="W3" s="7" t="n"/>
      <c r="X3" s="7" t="n"/>
      <c r="Y3" s="7" t="n"/>
      <c r="Z3" s="7" t="n"/>
    </row>
    <row r="4">
      <c r="A4" s="7" t="inlineStr">
        <is>
          <t>High</t>
        </is>
      </c>
      <c r="B4" s="17" t="n">
        <v>0.015</v>
      </c>
      <c r="C4" s="17" t="n">
        <v>0.03</v>
      </c>
      <c r="D4" s="17" t="n">
        <v>0.018</v>
      </c>
      <c r="E4" s="17" t="n">
        <v>0.5</v>
      </c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7" t="n"/>
    </row>
    <row r="5">
      <c r="A5" s="7" t="inlineStr">
        <is>
          <t>Stress</t>
        </is>
      </c>
      <c r="B5" s="17" t="n">
        <v>0</v>
      </c>
      <c r="C5" s="17" t="n">
        <v>0.04</v>
      </c>
      <c r="D5" s="17" t="n">
        <v>0.03</v>
      </c>
      <c r="E5" s="17" t="n">
        <v>0.1</v>
      </c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  <c r="Z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7" t="n"/>
      <c r="Y25" s="7" t="n"/>
      <c r="Z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  <c r="W28" s="7" t="n"/>
      <c r="X28" s="7" t="n"/>
      <c r="Y28" s="7" t="n"/>
      <c r="Z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  <c r="Y30" s="7" t="n"/>
      <c r="Z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  <c r="Z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  <c r="W32" s="7" t="n"/>
      <c r="X32" s="7" t="n"/>
      <c r="Y32" s="7" t="n"/>
      <c r="Z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U37" s="7" t="n"/>
      <c r="V37" s="7" t="n"/>
      <c r="W37" s="7" t="n"/>
      <c r="X37" s="7" t="n"/>
      <c r="Y37" s="7" t="n"/>
      <c r="Z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  <c r="W39" s="7" t="n"/>
      <c r="X39" s="7" t="n"/>
      <c r="Y39" s="7" t="n"/>
      <c r="Z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7" t="n"/>
      <c r="V40" s="7" t="n"/>
      <c r="W40" s="7" t="n"/>
      <c r="X40" s="7" t="n"/>
      <c r="Y40" s="7" t="n"/>
      <c r="Z40" s="7" t="n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40"/>
  <sheetViews>
    <sheetView workbookViewId="0">
      <selection activeCell="A1" sqref="A1"/>
    </sheetView>
  </sheetViews>
  <sheetFormatPr baseColWidth="8" defaultRowHeight="15"/>
  <cols>
    <col width="10.63000011444092" customWidth="1" min="1" max="1"/>
    <col width="72.87999725341797" customWidth="1" min="2" max="2"/>
  </cols>
  <sheetData>
    <row r="1">
      <c r="A1" s="6" t="inlineStr">
        <is>
          <t>Purpose</t>
        </is>
      </c>
      <c r="B1" s="6" t="inlineStr">
        <is>
          <t>Transparent research model; not a forecast.</t>
        </is>
      </c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>
      <c r="A2" s="7" t="inlineStr">
        <is>
          <t>Core identity</t>
        </is>
      </c>
      <c r="B2" s="7" t="inlineStr">
        <is>
          <t>Nominal GDP growth = underlying real + Pact real impulse + GDP deflator.</t>
        </is>
      </c>
      <c r="C2" s="7" t="n"/>
      <c r="D2" s="7" t="n"/>
      <c r="E2" s="7" t="n"/>
      <c r="F2" s="7" t="n"/>
      <c r="G2" s="7" t="n"/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  <c r="W2" s="7" t="n"/>
      <c r="X2" s="7" t="n"/>
      <c r="Y2" s="7" t="n"/>
      <c r="Z2" s="7" t="n"/>
    </row>
    <row r="3">
      <c r="A3" s="7" t="inlineStr">
        <is>
          <t>Pact impulse</t>
        </is>
      </c>
      <c r="B3" s="7" t="inlineStr">
        <is>
          <t>Net credit × domestic additional-spend share × credit impulse / prior GDP.</t>
        </is>
      </c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7" t="n"/>
      <c r="P3" s="7" t="n"/>
      <c r="Q3" s="7" t="n"/>
      <c r="R3" s="7" t="n"/>
      <c r="S3" s="7" t="n"/>
      <c r="T3" s="7" t="n"/>
      <c r="U3" s="7" t="n"/>
      <c r="V3" s="7" t="n"/>
      <c r="W3" s="7" t="n"/>
      <c r="X3" s="7" t="n"/>
      <c r="Y3" s="7" t="n"/>
      <c r="Z3" s="7" t="n"/>
    </row>
    <row r="4">
      <c r="A4" s="7" t="inlineStr">
        <is>
          <t>Pact Spread</t>
        </is>
      </c>
      <c r="B4" s="7" t="inlineStr">
        <is>
          <t>Nominal GDP growth − nominal public-spending growth.</t>
        </is>
      </c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7" t="n"/>
    </row>
    <row r="5">
      <c r="A5" s="7" t="inlineStr">
        <is>
          <t>Debt ratio</t>
        </is>
      </c>
      <c r="B5" s="7" t="inlineStr">
        <is>
          <t>Illustrative only: nominal public debt held flat. Replace with full primary balance + interest model.</t>
        </is>
      </c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</row>
    <row r="6">
      <c r="A6" s="7" t="inlineStr">
        <is>
          <t>Central credit</t>
        </is>
      </c>
      <c r="B6" s="7" t="inlineStr">
        <is>
          <t>€700bn net cumulative, 2027–2040; new flow reaches zero in 2040.</t>
        </is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</row>
    <row r="7">
      <c r="A7" s="7" t="inlineStr">
        <is>
          <t>Guardrail</t>
        </is>
      </c>
      <c r="B7" s="7" t="inlineStr">
        <is>
          <t>Success means no need for accelerating home-equity credit after 2040.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</row>
    <row r="8">
      <c r="A8" s="7" t="inlineStr">
        <is>
          <t>Source 1</t>
        </is>
      </c>
      <c r="B8" s="7" t="inlineStr">
        <is>
          <t>https://www.insee.fr/fr/statistiques/8988793</t>
        </is>
      </c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</row>
    <row r="9">
      <c r="A9" s="7" t="inlineStr">
        <is>
          <t>Source 2</t>
        </is>
      </c>
      <c r="B9" s="7" t="inlineStr">
        <is>
          <t>https://www.insee.fr/fr/statistiques/8956575</t>
        </is>
      </c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</row>
    <row r="10">
      <c r="A10" s="7" t="inlineStr">
        <is>
          <t>Source 3</t>
        </is>
      </c>
      <c r="B10" s="7" t="inlineStr">
        <is>
          <t>https://www.banque-france.fr/fr/statistiques/credit/credits-aux-particuliers-2026-07</t>
        </is>
      </c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</row>
    <row r="11">
      <c r="A11" s="7" t="inlineStr">
        <is>
          <t>Test 2</t>
        </is>
      </c>
      <c r="B11" s="7" t="inlineStr">
        <is>
          <t>Credit is not additional spending. Probe conversion at 25/50/75 percent. None of those rates is the central case. The share of that spending that is French production is still blank.</t>
        </is>
      </c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  <c r="Z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7" t="n"/>
      <c r="Y25" s="7" t="n"/>
      <c r="Z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  <c r="W28" s="7" t="n"/>
      <c r="X28" s="7" t="n"/>
      <c r="Y28" s="7" t="n"/>
      <c r="Z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  <c r="Y30" s="7" t="n"/>
      <c r="Z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  <c r="Z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  <c r="W32" s="7" t="n"/>
      <c r="X32" s="7" t="n"/>
      <c r="Y32" s="7" t="n"/>
      <c r="Z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U37" s="7" t="n"/>
      <c r="V37" s="7" t="n"/>
      <c r="W37" s="7" t="n"/>
      <c r="X37" s="7" t="n"/>
      <c r="Y37" s="7" t="n"/>
      <c r="Z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  <c r="W39" s="7" t="n"/>
      <c r="X39" s="7" t="n"/>
      <c r="Y39" s="7" t="n"/>
      <c r="Z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7" t="n"/>
      <c r="V40" s="7" t="n"/>
      <c r="W40" s="7" t="n"/>
      <c r="X40" s="7" t="n"/>
      <c r="Y40" s="7" t="n"/>
      <c r="Z40" s="7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62" customWidth="1" min="1" max="1"/>
    <col width="78" customWidth="1" min="2" max="2"/>
  </cols>
  <sheetData>
    <row r="1">
      <c r="A1" s="18" t="inlineStr">
        <is>
          <t>Test 2 — credit into additional spending</t>
        </is>
      </c>
      <c r="B1" s="19" t="inlineStr"/>
    </row>
    <row r="2">
      <c r="A2" s="19" t="inlineStr">
        <is>
          <t>Status</t>
        </is>
      </c>
      <c r="B2" s="19" t="inlineStr">
        <is>
          <t>Mechanical probes. Not estimates. Not a central case.</t>
        </is>
      </c>
    </row>
    <row r="3">
      <c r="A3" s="19" t="inlineStr">
        <is>
          <t>What this is not</t>
        </is>
      </c>
      <c r="B3" s="19" t="inlineStr">
        <is>
          <t>A wealth effect. House prices rising and households consuming more is a different test.</t>
        </is>
      </c>
    </row>
    <row r="4">
      <c r="A4" s="19" t="inlineStr"/>
      <c r="B4" s="19" t="inlineStr"/>
    </row>
    <row r="5">
      <c r="A5" s="19" t="inlineStr">
        <is>
          <t>Cumulative net credit, 2027–2040 (€bn)</t>
        </is>
      </c>
      <c r="B5" s="20" t="n">
        <v>700</v>
      </c>
    </row>
    <row r="6">
      <c r="A6" s="19" t="inlineStr">
        <is>
          <t>Probe</t>
        </is>
      </c>
      <c r="B6" s="19" t="inlineStr">
        <is>
          <t>Additional spending if this share of credit is spent (€bn)</t>
        </is>
      </c>
    </row>
    <row r="7">
      <c r="A7" s="21" t="n">
        <v>0.25</v>
      </c>
      <c r="B7" s="20">
        <f>A7*$B$5</f>
        <v/>
      </c>
    </row>
    <row r="8">
      <c r="A8" s="21" t="n">
        <v>0.5</v>
      </c>
      <c r="B8" s="20">
        <f>A8*$B$5</f>
        <v/>
      </c>
    </row>
    <row r="9">
      <c r="A9" s="21" t="n">
        <v>0.75</v>
      </c>
      <c r="B9" s="20">
        <f>A9*$B$5</f>
        <v/>
      </c>
    </row>
    <row r="10">
      <c r="A10" s="19" t="inlineStr"/>
      <c r="B10" s="19" t="inlineStr"/>
    </row>
    <row r="11">
      <c r="A11" s="19" t="inlineStr">
        <is>
          <t>French-production share of that spending</t>
        </is>
      </c>
      <c r="B11" s="19" t="inlineStr">
        <is>
          <t>Blank. Not estimated.</t>
        </is>
      </c>
    </row>
    <row r="12">
      <c r="A12" s="19" t="inlineStr">
        <is>
          <t>Minimum conversion at which the Pact works</t>
        </is>
      </c>
      <c r="B12" s="19" t="inlineStr">
        <is>
          <t>Blank. Define the numerical success test before filling this cell.</t>
        </is>
      </c>
    </row>
    <row r="13">
      <c r="A13" s="19" t="inlineStr">
        <is>
          <t>Do not multiply these probes by Assumptions!B9</t>
        </is>
      </c>
      <c r="B13" s="19" t="inlineStr">
        <is>
          <t>The 0.65 already on that sheet is the same kind of untested input.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2026-09-28T22:01:08Z</dcterms:created>
  <dcterms:modified xsi:type="dcterms:W3CDTF">2026-09-28T22:01:08Z</dcterms:modified>
</cp:coreProperties>
</file>